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5" documentId="13_ncr:1_{2FBC0CE6-9A07-4A5D-B9DE-D781EEB746F9}" xr6:coauthVersionLast="47" xr6:coauthVersionMax="47" xr10:uidLastSave="{F21A669C-3ADD-4ACF-94D6-56FA84A00E6C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<sst xmlns="http://schemas.openxmlformats.org/spreadsheetml/2006/main" count="57" uniqueCount="46">
  <si>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</si>
  <si>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</si>
  <si>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</si>
  <si>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</si>
  <si>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</si>
  <si>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</si>
  <si>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</si>
  <si>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</si>
  <si>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</si>
  <si>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</si>
  <si>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</si>
  <si>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</si>
  <si>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</si>
  <si>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</si>
  <si>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</si>
  <si>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</si>
  <si>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</si>
  <si>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</si>
  <si>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</si>
  <si>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</si>
  <si>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</si>
  <si>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</si>
  <si>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</si>
  <si>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</si>
  <si>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</si>
  <si>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</si>
  <si>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</si>
  <si>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</si>
  <si>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</si>
  <si>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</si>
  <si>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</si>
  <si>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</si>
  <si>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</si>
  <si>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</si>
  <si>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</si>
  <si>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</si>
  <si>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</si>
  <si>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</si>
  <si>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チャートパターンのペナントによるエントリー待ち、水平レジラインをブレイクでエントリー</t>
    <rPh sb="21" eb="22">
      <t>マ</t>
    </rPh>
    <rPh sb="24" eb="26">
      <t>スイヘイ</t>
    </rPh>
    <phoneticPr fontId="1"/>
  </si>
  <si>
    <t>検証２</t>
    <rPh sb="0" eb="2">
      <t>ケンショウ</t>
    </rPh>
    <phoneticPr fontId="1"/>
  </si>
  <si>
    <t>検証３</t>
    <rPh sb="0" eb="2">
      <t>ケンショウ</t>
    </rPh>
    <phoneticPr fontId="1"/>
  </si>
  <si>
    <t>検証４</t>
    <rPh sb="0" eb="2">
      <t>ケンショウ</t>
    </rPh>
    <phoneticPr fontId="1"/>
  </si>
  <si>
    <t>検証５</t>
    <rPh sb="0" eb="2">
      <t>ケンショウ</t>
    </rPh>
    <phoneticPr fontId="1"/>
  </si>
  <si>
    <t>今回から課題であった、チャートパターンによるエントリーの検証を行ってみた。上昇トレンドでの継続のパターンによく現れる、ペナント型を検証。検証と平行して、本日、デモトレを実施、決済し、リスクリワードが１：０．７５のトレードとなった。</t>
    <rPh sb="0" eb="2">
      <t>コンカイ</t>
    </rPh>
    <rPh sb="4" eb="6">
      <t>カダイ</t>
    </rPh>
    <rPh sb="28" eb="30">
      <t>ケンショウ</t>
    </rPh>
    <rPh sb="31" eb="32">
      <t>オコナ</t>
    </rPh>
    <rPh sb="37" eb="39">
      <t>ジョウショウ</t>
    </rPh>
    <rPh sb="45" eb="47">
      <t>ケイゾク</t>
    </rPh>
    <rPh sb="55" eb="56">
      <t>アラワ</t>
    </rPh>
    <rPh sb="63" eb="64">
      <t>カタ</t>
    </rPh>
    <rPh sb="65" eb="67">
      <t>ケンショウ</t>
    </rPh>
    <rPh sb="68" eb="70">
      <t>ケンショウ</t>
    </rPh>
    <rPh sb="71" eb="73">
      <t>ヘイコウ</t>
    </rPh>
    <rPh sb="76" eb="78">
      <t>ホンジツ</t>
    </rPh>
    <rPh sb="84" eb="86">
      <t>ジッシ</t>
    </rPh>
    <rPh sb="87" eb="89">
      <t>ケッサイ</t>
    </rPh>
    <phoneticPr fontId="1"/>
  </si>
  <si>
    <t>上昇トレンドの継続パターンでは、ペナント型のチャートパターンは、GBPJPYだけしか検証していないが、多く現れる感じ。勝率もよい。PB・EBに比べれば、パターンに慣れると簡単に感じる。</t>
    <rPh sb="0" eb="2">
      <t>ジョウショウ</t>
    </rPh>
    <rPh sb="7" eb="9">
      <t>ケイゾク</t>
    </rPh>
    <rPh sb="20" eb="21">
      <t>カタ</t>
    </rPh>
    <rPh sb="42" eb="44">
      <t>ケンショウ</t>
    </rPh>
    <rPh sb="51" eb="52">
      <t>オオ</t>
    </rPh>
    <rPh sb="53" eb="54">
      <t>アラワ</t>
    </rPh>
    <rPh sb="56" eb="57">
      <t>カン</t>
    </rPh>
    <rPh sb="59" eb="61">
      <t>ショウリツ</t>
    </rPh>
    <rPh sb="71" eb="72">
      <t>クラ</t>
    </rPh>
    <rPh sb="81" eb="82">
      <t>ナ</t>
    </rPh>
    <rPh sb="85" eb="87">
      <t>カンタン</t>
    </rPh>
    <rPh sb="88" eb="89">
      <t>カン</t>
    </rPh>
    <phoneticPr fontId="1"/>
  </si>
  <si>
    <t>チャートパターンのペナント型の過去チャートによる検証を継続する。</t>
    <rPh sb="13" eb="14">
      <t>カタ</t>
    </rPh>
    <rPh sb="15" eb="17">
      <t>カコ</t>
    </rPh>
    <rPh sb="24" eb="26">
      <t>ケンショウ</t>
    </rPh>
    <rPh sb="27" eb="29">
      <t>ケイゾク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</si>
</sst>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0" fillId="0" borderId="0" xfId="2" applyAlignment="1">
      <alignment horizontal="center" vertical="center"/>
    </xf>
    <xf numFmtId="0" fontId="12" fillId="4" borderId="5" xfId="0" applyNumberFormat="1" applyFont="1" applyFill="1" applyBorder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2</xdr:row>
      <xdr:rowOff>71437</xdr:rowOff>
    </xdr:from>
    <xdr:to>
      <xdr:col>13</xdr:col>
      <xdr:colOff>274548</xdr:colOff>
      <xdr:row>38</xdr:row>
      <xdr:rowOff>35921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6519E16-29E2-4611-BA31-11511791E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428625"/>
          <a:ext cx="7632610" cy="6393859"/>
        </a:xfrm>
        <a:prstGeom prst="rect">
          <a:avLst/>
        </a:prstGeom>
      </xdr:spPr>
    </xdr:pic>
    <xdr:clientData/>
  </xdr:twoCellAnchor>
  <xdr:twoCellAnchor editAs="oneCell">
    <xdr:from>
      <xdr:col>0</xdr:col>
      <xdr:colOff>452438</xdr:colOff>
      <xdr:row>40</xdr:row>
      <xdr:rowOff>107156</xdr:rowOff>
    </xdr:from>
    <xdr:to>
      <xdr:col>13</xdr:col>
      <xdr:colOff>150692</xdr:colOff>
      <xdr:row>75</xdr:row>
      <xdr:rowOff>174004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1EB44BA-31D1-4793-BBB1-C88EE50C8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8" y="7250906"/>
          <a:ext cx="7556379" cy="63176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78</xdr:row>
      <xdr:rowOff>107157</xdr:rowOff>
    </xdr:from>
    <xdr:to>
      <xdr:col>13</xdr:col>
      <xdr:colOff>217375</xdr:colOff>
      <xdr:row>114</xdr:row>
      <xdr:rowOff>81170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ABB0213E-C7E1-436E-9915-9BFE09130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4037470"/>
          <a:ext cx="7575437" cy="640338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117</xdr:row>
      <xdr:rowOff>71438</xdr:rowOff>
    </xdr:from>
    <xdr:to>
      <xdr:col>13</xdr:col>
      <xdr:colOff>350779</xdr:colOff>
      <xdr:row>153</xdr:row>
      <xdr:rowOff>45451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FE5EEBFE-3771-4BC2-A388-F23C5EE2E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3" y="20966907"/>
          <a:ext cx="7708841" cy="6403388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155</xdr:row>
      <xdr:rowOff>47625</xdr:rowOff>
    </xdr:from>
    <xdr:to>
      <xdr:col>13</xdr:col>
      <xdr:colOff>376987</xdr:colOff>
      <xdr:row>191</xdr:row>
      <xdr:rowOff>12109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14CF2A3D-9F7F-43E5-ABF6-CFA6D606A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8156" y="27729656"/>
          <a:ext cx="7746956" cy="63938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3" sqref="G1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7" t="s">
        <v>3</v>
      </c>
      <c r="H6" s="88"/>
      <c r="I6" s="94"/>
      <c r="J6" s="87" t="s">
        <v>22</v>
      </c>
      <c r="K6" s="88"/>
      <c r="L6" s="94"/>
      <c r="M6" s="87" t="s">
        <v>23</v>
      </c>
      <c r="N6" s="88"/>
      <c r="O6" s="94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1" t="s">
        <v>22</v>
      </c>
      <c r="K8" s="92"/>
      <c r="L8" s="93"/>
      <c r="M8" s="91"/>
      <c r="N8" s="92"/>
      <c r="O8" s="93"/>
    </row>
    <row r="9" spans="1:18" x14ac:dyDescent="0.4">
      <c r="A9" s="9">
        <v>1</v>
      </c>
      <c r="B9" s="23">
        <v>44441</v>
      </c>
      <c r="C9" s="50">
        <v>1</v>
      </c>
      <c r="D9" s="54">
        <v>1.27</v>
      </c>
      <c r="E9" s="55">
        <v>1.5</v>
      </c>
      <c r="F9" s="85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44449</v>
      </c>
      <c r="C10" s="47">
        <v>1</v>
      </c>
      <c r="D10" s="56">
        <v>1.27</v>
      </c>
      <c r="E10" s="57">
        <v>1.5</v>
      </c>
      <c r="F10" s="83">
        <v>-1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-3180</v>
      </c>
      <c r="P10" s="40"/>
      <c r="Q10" s="40"/>
      <c r="R10" s="40"/>
    </row>
    <row r="11" spans="1:18" x14ac:dyDescent="0.4">
      <c r="A11" s="9">
        <v>3</v>
      </c>
      <c r="B11" s="5">
        <v>44453</v>
      </c>
      <c r="C11" s="47">
        <v>1</v>
      </c>
      <c r="D11" s="56">
        <v>1.27</v>
      </c>
      <c r="E11" s="57">
        <v>1.5</v>
      </c>
      <c r="F11" s="86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108989.2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3084.6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6169.2</v>
      </c>
      <c r="P11" s="40"/>
      <c r="Q11" s="40"/>
      <c r="R11" s="40"/>
    </row>
    <row r="12" spans="1:18" x14ac:dyDescent="0.4">
      <c r="A12" s="9">
        <v>4</v>
      </c>
      <c r="B12" s="5">
        <v>44466</v>
      </c>
      <c r="C12" s="47">
        <v>1</v>
      </c>
      <c r="D12" s="56">
        <v>1.27</v>
      </c>
      <c r="E12" s="57">
        <v>1.5</v>
      </c>
      <c r="F12" s="83">
        <v>-1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105719.52399999999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3269.6759999999999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-3269.6759999999999</v>
      </c>
      <c r="P12" s="40"/>
      <c r="Q12" s="40"/>
      <c r="R12" s="40"/>
    </row>
    <row r="13" spans="1:18" x14ac:dyDescent="0.4">
      <c r="A13" s="9">
        <v>5</v>
      </c>
      <c r="B13" s="5">
        <v>44473</v>
      </c>
      <c r="C13" s="47">
        <v>1</v>
      </c>
      <c r="D13" s="56">
        <v>1.27</v>
      </c>
      <c r="E13" s="57">
        <v>-1</v>
      </c>
      <c r="F13" s="83">
        <v>-1</v>
      </c>
      <c r="G13" s="22">
        <f t="shared" si="2"/>
        <v>120557.97795511982</v>
      </c>
      <c r="H13" s="22">
        <f t="shared" si="3"/>
        <v>115674.30426062499</v>
      </c>
      <c r="I13" s="22">
        <f t="shared" si="4"/>
        <v>102547.93827999999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3171.5857199999996</v>
      </c>
      <c r="M13" s="44">
        <f t="shared" ref="M13:M58" si="14">IF(D13="","",J13*D13)</f>
        <v>4424.6787015606051</v>
      </c>
      <c r="N13" s="45">
        <f t="shared" ref="N13:N58" si="15">IF(E13="","",K13*E13)</f>
        <v>-3577.5558018749998</v>
      </c>
      <c r="O13" s="46">
        <f t="shared" ref="O13:O58" si="16">IF(F13="","",L13*F13)</f>
        <v>-3171.5857199999996</v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>
        <f t="shared" si="11"/>
        <v>3616.7393386535941</v>
      </c>
      <c r="K14" s="45">
        <f t="shared" si="12"/>
        <v>3470.2291278187499</v>
      </c>
      <c r="L14" s="46">
        <f t="shared" si="13"/>
        <v>3076.4381483999996</v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5" t="s">
        <v>5</v>
      </c>
      <c r="C59" s="96"/>
      <c r="D59" s="7">
        <f>COUNTIF(D9:D58,1.27)</f>
        <v>5</v>
      </c>
      <c r="E59" s="7">
        <f>COUNTIF(E9:E58,1.5)</f>
        <v>4</v>
      </c>
      <c r="F59" s="8">
        <f>COUNTIF(F9:F58,2)</f>
        <v>2</v>
      </c>
      <c r="G59" s="69">
        <f>M59+G8</f>
        <v>120557.97795511982</v>
      </c>
      <c r="H59" s="70">
        <f>N59+H8</f>
        <v>115674.30426062499</v>
      </c>
      <c r="I59" s="71">
        <f>O59+I8</f>
        <v>102547.93828</v>
      </c>
      <c r="J59" s="66" t="s">
        <v>30</v>
      </c>
      <c r="K59" s="67">
        <f>B58-B9</f>
        <v>-44441</v>
      </c>
      <c r="L59" s="68" t="s">
        <v>31</v>
      </c>
      <c r="M59" s="80">
        <f>SUM(M9:M58)</f>
        <v>20557.977955119815</v>
      </c>
      <c r="N59" s="81">
        <f>SUM(N9:N58)</f>
        <v>15674.304260625</v>
      </c>
      <c r="O59" s="82">
        <f>SUM(O9:O58)</f>
        <v>2547.9382800000017</v>
      </c>
    </row>
    <row r="60" spans="1:15" ht="19.5" thickBot="1" x14ac:dyDescent="0.45">
      <c r="A60" s="9"/>
      <c r="B60" s="89" t="s">
        <v>6</v>
      </c>
      <c r="C60" s="90"/>
      <c r="D60" s="7">
        <f>COUNTIF(D9:D58,-1)</f>
        <v>0</v>
      </c>
      <c r="E60" s="7">
        <f>COUNTIF(E9:E58,-1)</f>
        <v>1</v>
      </c>
      <c r="F60" s="8">
        <f>COUNTIF(F9:F58,-1)</f>
        <v>3</v>
      </c>
      <c r="G60" s="87" t="s">
        <v>29</v>
      </c>
      <c r="H60" s="88"/>
      <c r="I60" s="94"/>
      <c r="J60" s="87" t="s">
        <v>32</v>
      </c>
      <c r="K60" s="88"/>
      <c r="L60" s="94"/>
      <c r="M60" s="9"/>
      <c r="N60" s="3"/>
      <c r="O60" s="4"/>
    </row>
    <row r="61" spans="1:15" ht="19.5" thickBot="1" x14ac:dyDescent="0.45">
      <c r="A61" s="9"/>
      <c r="B61" s="89" t="s">
        <v>33</v>
      </c>
      <c r="C61" s="90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1.2055797795511982</v>
      </c>
      <c r="H61" s="76">
        <f t="shared" ref="H61" si="21">H59/H8</f>
        <v>1.1567430426062499</v>
      </c>
      <c r="I61" s="77">
        <f>I59/I8</f>
        <v>1.0254793828</v>
      </c>
      <c r="J61" s="64">
        <f>(G61-100%)*30/K59</f>
        <v>-1.3877710642280658E-4</v>
      </c>
      <c r="K61" s="64">
        <f>(H61-100%)*30/K59</f>
        <v>-1.058097540151549E-4</v>
      </c>
      <c r="L61" s="65">
        <f>(I61-100%)*30/K59</f>
        <v>-1.7199916383519688E-5</v>
      </c>
      <c r="M61" s="10"/>
      <c r="N61" s="2"/>
      <c r="O61" s="11"/>
    </row>
    <row r="62" spans="1:15" ht="19.5" thickBot="1" x14ac:dyDescent="0.45">
      <c r="A62" s="3"/>
      <c r="B62" s="87" t="s">
        <v>4</v>
      </c>
      <c r="C62" s="88"/>
      <c r="D62" s="78">
        <f t="shared" ref="D62:E62" si="22">D59/(D59+D60+D61)</f>
        <v>1</v>
      </c>
      <c r="E62" s="73">
        <f t="shared" si="22"/>
        <v>0.8</v>
      </c>
      <c r="F62" s="74">
        <f>F59/(F59+F60+F61)</f>
        <v>0.4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155"/>
  <sheetViews>
    <sheetView topLeftCell="A145" zoomScale="80" zoomScaleNormal="80" workbookViewId="0">
      <selection activeCell="P159" sqref="P159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0" spans="2:2" x14ac:dyDescent="0.4">
      <c r="B40" s="52" t="s">
        <v>39</v>
      </c>
    </row>
    <row r="43" spans="2:2" x14ac:dyDescent="0.4">
      <c r="B43" s="84"/>
    </row>
    <row r="44" spans="2:2" x14ac:dyDescent="0.4">
      <c r="B44" s="84"/>
    </row>
    <row r="45" spans="2:2" x14ac:dyDescent="0.4">
      <c r="B45" s="84"/>
    </row>
    <row r="46" spans="2:2" x14ac:dyDescent="0.4">
      <c r="B46" s="84"/>
    </row>
    <row r="47" spans="2:2" x14ac:dyDescent="0.4">
      <c r="B47" s="84"/>
    </row>
    <row r="49" spans="2:2" x14ac:dyDescent="0.4">
      <c r="B49" s="84"/>
    </row>
    <row r="78" spans="2:2" x14ac:dyDescent="0.4">
      <c r="B78" s="52" t="s">
        <v>40</v>
      </c>
    </row>
    <row r="117" spans="2:2" x14ac:dyDescent="0.4">
      <c r="B117" s="52" t="s">
        <v>41</v>
      </c>
    </row>
    <row r="155" spans="2:2" x14ac:dyDescent="0.4">
      <c r="B155" s="52" t="s">
        <v>42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30" sqref="A3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7" t="s">
        <v>43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52" t="s">
        <v>26</v>
      </c>
    </row>
    <row r="12" spans="1:10" x14ac:dyDescent="0.4">
      <c r="A12" s="97" t="s">
        <v>44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27</v>
      </c>
    </row>
    <row r="22" spans="1:10" x14ac:dyDescent="0.4">
      <c r="A22" s="97" t="s">
        <v>45</v>
      </c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2021-10-05T11:23:07Z</dcterms:modified>
</cp:coreProperties>
</file>